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er" sheetId="1" state="visible" r:id="rId1"/>
    <sheet xmlns:r="http://schemas.openxmlformats.org/officeDocument/2006/relationships" name="5×5 matrix"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8">
    <font>
      <name val="Calibri"/>
      <family val="2"/>
      <color theme="1"/>
      <sz val="11"/>
      <scheme val="minor"/>
    </font>
    <font>
      <color rgb="006853DB"/>
      <sz val="9"/>
      <u val="single"/>
    </font>
    <font>
      <b val="1"/>
      <color rgb="001F1F2E"/>
      <sz val="16"/>
    </font>
    <font>
      <i val="1"/>
      <color rgb="006B6B80"/>
      <sz val="9"/>
    </font>
    <font>
      <b val="1"/>
      <color rgb="00FFFFFF"/>
    </font>
    <font>
      <b val="1"/>
      <color rgb="001F1F2E"/>
      <sz val="13"/>
    </font>
    <font>
      <b val="1"/>
      <color rgb="006B6B80"/>
    </font>
    <font>
      <b val="1"/>
      <sz val="13"/>
    </font>
  </fonts>
  <fills count="6">
    <fill>
      <patternFill/>
    </fill>
    <fill>
      <patternFill patternType="gray125"/>
    </fill>
    <fill>
      <patternFill patternType="solid">
        <fgColor rgb="006853DB"/>
      </patternFill>
    </fill>
    <fill>
      <patternFill patternType="solid">
        <fgColor rgb="00C9EDD3"/>
      </patternFill>
    </fill>
    <fill>
      <patternFill patternType="solid">
        <fgColor rgb="00FCE8B2"/>
      </patternFill>
    </fill>
    <fill>
      <patternFill patternType="solid">
        <fgColor rgb="00F8C9C9"/>
      </patternFill>
    </fill>
  </fills>
  <borders count="2">
    <border>
      <left/>
      <right/>
      <top/>
      <bottom/>
      <diagonal/>
    </border>
    <border>
      <left style="thin">
        <color rgb="00D9D9E3"/>
      </left>
      <right style="thin">
        <color rgb="00D9D9E3"/>
      </right>
      <top style="thin">
        <color rgb="00D9D9E3"/>
      </top>
      <bottom style="thin">
        <color rgb="00D9D9E3"/>
      </bottom>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horizontal="center" vertical="center" wrapText="1"/>
    </xf>
    <xf numFmtId="0" fontId="0" fillId="0" borderId="1" applyAlignment="1" pivotButton="0" quotePrefix="0" xfId="0">
      <alignment vertical="top"/>
    </xf>
    <xf numFmtId="0" fontId="0" fillId="0" borderId="1" applyAlignment="1" pivotButton="0" quotePrefix="0" xfId="0">
      <alignment vertical="top" wrapText="1"/>
    </xf>
    <xf numFmtId="0" fontId="0" fillId="0" borderId="1" applyAlignment="1" pivotButton="0" quotePrefix="0" xfId="0">
      <alignment horizontal="center" vertical="center"/>
    </xf>
    <xf numFmtId="165" fontId="0" fillId="0" borderId="1" applyAlignment="1" pivotButton="0" quotePrefix="0" xfId="0">
      <alignment vertical="top"/>
    </xf>
    <xf numFmtId="0" fontId="5" fillId="0" borderId="0" pivotButton="0" quotePrefix="0" xfId="0"/>
    <xf numFmtId="0" fontId="6" fillId="0" borderId="0" pivotButton="0" quotePrefix="0" xfId="0"/>
    <xf numFmtId="0" fontId="4" fillId="2" borderId="0" applyAlignment="1" pivotButton="0" quotePrefix="0" xfId="0">
      <alignment horizontal="center" vertical="center"/>
    </xf>
    <xf numFmtId="0" fontId="7" fillId="3" borderId="1" applyAlignment="1" pivotButton="0" quotePrefix="0" xfId="0">
      <alignment horizontal="center" vertical="center"/>
    </xf>
    <xf numFmtId="0" fontId="7" fillId="4" borderId="1" applyAlignment="1" pivotButton="0" quotePrefix="0" xfId="0">
      <alignment horizontal="center" vertical="center"/>
    </xf>
    <xf numFmtId="0" fontId="7" fillId="5" borderId="1" applyAlignment="1" pivotButton="0" quotePrefix="0" xfId="0">
      <alignment horizontal="center" vertical="center"/>
    </xf>
  </cellXfs>
  <cellStyles count="1">
    <cellStyle name="Normal" xfId="0" builtinId="0" hidden="0"/>
  </cellStyles>
  <dxfs count="3">
    <dxf>
      <fill>
        <patternFill patternType="solid">
          <fgColor rgb="00F8C9C9"/>
        </patternFill>
      </fill>
    </dxf>
    <dxf>
      <fill>
        <patternFill patternType="solid">
          <fgColor rgb="00FCE8B2"/>
        </patternFill>
      </fill>
    </dxf>
    <dxf>
      <fill>
        <patternFill patternType="solid">
          <fgColor rgb="00C9EDD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yntra.tymko.tech/?utm_source=template&amp;utm_medium=xlsx" TargetMode="External" Id="rId1"/></Relationships>
</file>

<file path=xl/worksheets/sheet1.xml><?xml version="1.0" encoding="utf-8"?>
<worksheet xmlns="http://schemas.openxmlformats.org/spreadsheetml/2006/main">
  <sheetPr>
    <outlinePr summaryBelow="1" summaryRight="1"/>
    <pageSetUpPr/>
  </sheetPr>
  <dimension ref="A1:K3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6" customWidth="1" min="2" max="2"/>
    <col width="14" customWidth="1" min="3" max="3"/>
    <col width="13" customWidth="1" min="4" max="4"/>
    <col width="11" customWidth="1" min="5" max="5"/>
    <col width="9" customWidth="1" min="6" max="6"/>
    <col width="11" customWidth="1" min="7" max="7"/>
    <col width="14" customWidth="1" min="8" max="8"/>
    <col width="40" customWidth="1" min="9" max="9"/>
    <col width="12" customWidth="1" min="10" max="10"/>
    <col width="14" customWidth="1" min="11" max="11"/>
  </cols>
  <sheetData>
    <row r="1" ht="16" customHeight="1">
      <c r="A1" s="1" t="inlineStr">
        <is>
          <t>Template by Syntra — AI project management · syntra.tymko.tech</t>
        </is>
      </c>
    </row>
    <row r="2">
      <c r="A2" s="2" t="inlineStr">
        <is>
          <t>Project risk register</t>
        </is>
      </c>
    </row>
    <row r="3">
      <c r="A3" s="3" t="inlineStr">
        <is>
          <t>Probability and impact go from 1 to 5. Score and level are calculated; the matrix is on its own sheet.</t>
        </is>
      </c>
    </row>
    <row r="5" ht="30" customHeight="1">
      <c r="A5" s="4" t="inlineStr">
        <is>
          <t>#</t>
        </is>
      </c>
      <c r="B5" s="4" t="inlineStr">
        <is>
          <t>Risk</t>
        </is>
      </c>
      <c r="C5" s="4" t="inlineStr">
        <is>
          <t>Category</t>
        </is>
      </c>
      <c r="D5" s="4" t="inlineStr">
        <is>
          <t>Probability (1–5)</t>
        </is>
      </c>
      <c r="E5" s="4" t="inlineStr">
        <is>
          <t>Impact (1–5)</t>
        </is>
      </c>
      <c r="F5" s="4" t="inlineStr">
        <is>
          <t>Score</t>
        </is>
      </c>
      <c r="G5" s="4" t="inlineStr">
        <is>
          <t>Level</t>
        </is>
      </c>
      <c r="H5" s="4" t="inlineStr">
        <is>
          <t>Owner</t>
        </is>
      </c>
      <c r="I5" s="4" t="inlineStr">
        <is>
          <t>Response</t>
        </is>
      </c>
      <c r="J5" s="4" t="inlineStr">
        <is>
          <t>Due</t>
        </is>
      </c>
      <c r="K5" s="4" t="inlineStr">
        <is>
          <t>Status</t>
        </is>
      </c>
    </row>
    <row r="6">
      <c r="A6" s="5" t="n">
        <v>1</v>
      </c>
      <c r="B6" s="6" t="inlineStr">
        <is>
          <t>Design sign-off is late</t>
        </is>
      </c>
      <c r="C6" s="5" t="inlineStr">
        <is>
          <t>Schedule</t>
        </is>
      </c>
      <c r="D6" s="7" t="n">
        <v>4</v>
      </c>
      <c r="E6" s="7" t="n">
        <v>3</v>
      </c>
      <c r="F6" s="7">
        <f>IF(AND(ISNUMBER(D6),ISNUMBER(E6)),D6*E6,"")</f>
        <v/>
      </c>
      <c r="G6" s="7">
        <f>IF(F6="","",IF(F6&gt;=15,"High",IF(F6&gt;=8,"Medium","Low")))</f>
        <v/>
      </c>
      <c r="H6" s="5" t="inlineStr">
        <is>
          <t>Ivan P.</t>
        </is>
      </c>
      <c r="I6" s="6" t="inlineStr">
        <is>
          <t>Fixed review slots twice a week</t>
        </is>
      </c>
      <c r="J6" s="8" t="n">
        <v>46342</v>
      </c>
      <c r="K6" s="5" t="inlineStr">
        <is>
          <t>Open</t>
        </is>
      </c>
    </row>
    <row r="7">
      <c r="A7" s="5" t="n">
        <v>2</v>
      </c>
      <c r="B7" s="6" t="inlineStr">
        <is>
          <t>Content not ready for launch</t>
        </is>
      </c>
      <c r="C7" s="5" t="inlineStr">
        <is>
          <t>Scope</t>
        </is>
      </c>
      <c r="D7" s="7" t="n">
        <v>3</v>
      </c>
      <c r="E7" s="7" t="n">
        <v>4</v>
      </c>
      <c r="F7" s="7">
        <f>IF(AND(ISNUMBER(D7),ISNUMBER(E7)),D7*E7,"")</f>
        <v/>
      </c>
      <c r="G7" s="7">
        <f>IF(F7="","",IF(F7&gt;=15,"High",IF(F7&gt;=8,"Medium","Low")))</f>
        <v/>
      </c>
      <c r="H7" s="5" t="inlineStr">
        <is>
          <t>Olena K.</t>
        </is>
      </c>
      <c r="I7" s="6" t="inlineStr">
        <is>
          <t>Page list with owners and deadlines</t>
        </is>
      </c>
      <c r="J7" s="8" t="n">
        <v>46349</v>
      </c>
      <c r="K7" s="5" t="inlineStr">
        <is>
          <t>Open</t>
        </is>
      </c>
    </row>
    <row r="8">
      <c r="A8" s="5" t="n">
        <v>3</v>
      </c>
      <c r="B8" s="6" t="inlineStr">
        <is>
          <t>Search rankings drop after the move</t>
        </is>
      </c>
      <c r="C8" s="5" t="inlineStr">
        <is>
          <t>Technical</t>
        </is>
      </c>
      <c r="D8" s="7" t="n">
        <v>2</v>
      </c>
      <c r="E8" s="7" t="n">
        <v>5</v>
      </c>
      <c r="F8" s="7">
        <f>IF(AND(ISNUMBER(D8),ISNUMBER(E8)),D8*E8,"")</f>
        <v/>
      </c>
      <c r="G8" s="7">
        <f>IF(F8="","",IF(F8&gt;=15,"High",IF(F8&gt;=8,"Medium","Low")))</f>
        <v/>
      </c>
      <c r="H8" s="5" t="inlineStr">
        <is>
          <t>Andrii S.</t>
        </is>
      </c>
      <c r="I8" s="6" t="inlineStr">
        <is>
          <t>301 redirect map and Search Console checks</t>
        </is>
      </c>
      <c r="J8" s="8" t="n">
        <v>46356</v>
      </c>
      <c r="K8" s="5" t="inlineStr">
        <is>
          <t>Monitored</t>
        </is>
      </c>
    </row>
    <row r="9">
      <c r="A9" s="5" t="n">
        <v>4</v>
      </c>
      <c r="B9" s="6" t="inlineStr">
        <is>
          <t>Key developer on holiday</t>
        </is>
      </c>
      <c r="C9" s="5" t="inlineStr">
        <is>
          <t>People</t>
        </is>
      </c>
      <c r="D9" s="7" t="n">
        <v>2</v>
      </c>
      <c r="E9" s="7" t="n">
        <v>3</v>
      </c>
      <c r="F9" s="7">
        <f>IF(AND(ISNUMBER(D9),ISNUMBER(E9)),D9*E9,"")</f>
        <v/>
      </c>
      <c r="G9" s="7">
        <f>IF(F9="","",IF(F9&gt;=15,"High",IF(F9&gt;=8,"Medium","Low")))</f>
        <v/>
      </c>
      <c r="H9" s="5" t="inlineStr">
        <is>
          <t>Ivan P.</t>
        </is>
      </c>
      <c r="I9" s="6" t="inlineStr">
        <is>
          <t>Documentation and a second developer</t>
        </is>
      </c>
      <c r="J9" s="8" t="n">
        <v>46363</v>
      </c>
      <c r="K9" s="5" t="inlineStr">
        <is>
          <t>Open</t>
        </is>
      </c>
    </row>
    <row r="10">
      <c r="A10" s="5" t="n"/>
      <c r="B10" s="6" t="n"/>
      <c r="C10" s="5" t="n"/>
      <c r="D10" s="7" t="n"/>
      <c r="E10" s="7" t="n"/>
      <c r="F10" s="7">
        <f>IF(AND(ISNUMBER(D10),ISNUMBER(E10)),D10*E10,"")</f>
        <v/>
      </c>
      <c r="G10" s="7">
        <f>IF(F10="","",IF(F10&gt;=15,"High",IF(F10&gt;=8,"Medium","Low")))</f>
        <v/>
      </c>
      <c r="H10" s="5" t="n"/>
      <c r="I10" s="6" t="n"/>
      <c r="J10" s="8" t="n"/>
      <c r="K10" s="5" t="n"/>
    </row>
    <row r="11">
      <c r="A11" s="5" t="n"/>
      <c r="B11" s="6" t="n"/>
      <c r="C11" s="5" t="n"/>
      <c r="D11" s="7" t="n"/>
      <c r="E11" s="7" t="n"/>
      <c r="F11" s="7">
        <f>IF(AND(ISNUMBER(D11),ISNUMBER(E11)),D11*E11,"")</f>
        <v/>
      </c>
      <c r="G11" s="7">
        <f>IF(F11="","",IF(F11&gt;=15,"High",IF(F11&gt;=8,"Medium","Low")))</f>
        <v/>
      </c>
      <c r="H11" s="5" t="n"/>
      <c r="I11" s="6" t="n"/>
      <c r="J11" s="8" t="n"/>
      <c r="K11" s="5" t="n"/>
    </row>
    <row r="12">
      <c r="A12" s="5" t="n"/>
      <c r="B12" s="6" t="n"/>
      <c r="C12" s="5" t="n"/>
      <c r="D12" s="7" t="n"/>
      <c r="E12" s="7" t="n"/>
      <c r="F12" s="7">
        <f>IF(AND(ISNUMBER(D12),ISNUMBER(E12)),D12*E12,"")</f>
        <v/>
      </c>
      <c r="G12" s="7">
        <f>IF(F12="","",IF(F12&gt;=15,"High",IF(F12&gt;=8,"Medium","Low")))</f>
        <v/>
      </c>
      <c r="H12" s="5" t="n"/>
      <c r="I12" s="6" t="n"/>
      <c r="J12" s="8" t="n"/>
      <c r="K12" s="5" t="n"/>
    </row>
    <row r="13">
      <c r="A13" s="5" t="n"/>
      <c r="B13" s="6" t="n"/>
      <c r="C13" s="5" t="n"/>
      <c r="D13" s="7" t="n"/>
      <c r="E13" s="7" t="n"/>
      <c r="F13" s="7">
        <f>IF(AND(ISNUMBER(D13),ISNUMBER(E13)),D13*E13,"")</f>
        <v/>
      </c>
      <c r="G13" s="7">
        <f>IF(F13="","",IF(F13&gt;=15,"High",IF(F13&gt;=8,"Medium","Low")))</f>
        <v/>
      </c>
      <c r="H13" s="5" t="n"/>
      <c r="I13" s="6" t="n"/>
      <c r="J13" s="8" t="n"/>
      <c r="K13" s="5" t="n"/>
    </row>
    <row r="14">
      <c r="A14" s="5" t="n"/>
      <c r="B14" s="6" t="n"/>
      <c r="C14" s="5" t="n"/>
      <c r="D14" s="7" t="n"/>
      <c r="E14" s="7" t="n"/>
      <c r="F14" s="7">
        <f>IF(AND(ISNUMBER(D14),ISNUMBER(E14)),D14*E14,"")</f>
        <v/>
      </c>
      <c r="G14" s="7">
        <f>IF(F14="","",IF(F14&gt;=15,"High",IF(F14&gt;=8,"Medium","Low")))</f>
        <v/>
      </c>
      <c r="H14" s="5" t="n"/>
      <c r="I14" s="6" t="n"/>
      <c r="J14" s="8" t="n"/>
      <c r="K14" s="5" t="n"/>
    </row>
    <row r="15">
      <c r="A15" s="5" t="n"/>
      <c r="B15" s="6" t="n"/>
      <c r="C15" s="5" t="n"/>
      <c r="D15" s="7" t="n"/>
      <c r="E15" s="7" t="n"/>
      <c r="F15" s="7">
        <f>IF(AND(ISNUMBER(D15),ISNUMBER(E15)),D15*E15,"")</f>
        <v/>
      </c>
      <c r="G15" s="7">
        <f>IF(F15="","",IF(F15&gt;=15,"High",IF(F15&gt;=8,"Medium","Low")))</f>
        <v/>
      </c>
      <c r="H15" s="5" t="n"/>
      <c r="I15" s="6" t="n"/>
      <c r="J15" s="8" t="n"/>
      <c r="K15" s="5" t="n"/>
    </row>
    <row r="16">
      <c r="A16" s="5" t="n"/>
      <c r="B16" s="6" t="n"/>
      <c r="C16" s="5" t="n"/>
      <c r="D16" s="7" t="n"/>
      <c r="E16" s="7" t="n"/>
      <c r="F16" s="7">
        <f>IF(AND(ISNUMBER(D16),ISNUMBER(E16)),D16*E16,"")</f>
        <v/>
      </c>
      <c r="G16" s="7">
        <f>IF(F16="","",IF(F16&gt;=15,"High",IF(F16&gt;=8,"Medium","Low")))</f>
        <v/>
      </c>
      <c r="H16" s="5" t="n"/>
      <c r="I16" s="6" t="n"/>
      <c r="J16" s="8" t="n"/>
      <c r="K16" s="5" t="n"/>
    </row>
    <row r="17">
      <c r="A17" s="5" t="n"/>
      <c r="B17" s="6" t="n"/>
      <c r="C17" s="5" t="n"/>
      <c r="D17" s="7" t="n"/>
      <c r="E17" s="7" t="n"/>
      <c r="F17" s="7">
        <f>IF(AND(ISNUMBER(D17),ISNUMBER(E17)),D17*E17,"")</f>
        <v/>
      </c>
      <c r="G17" s="7">
        <f>IF(F17="","",IF(F17&gt;=15,"High",IF(F17&gt;=8,"Medium","Low")))</f>
        <v/>
      </c>
      <c r="H17" s="5" t="n"/>
      <c r="I17" s="6" t="n"/>
      <c r="J17" s="8" t="n"/>
      <c r="K17" s="5" t="n"/>
    </row>
    <row r="18">
      <c r="A18" s="5" t="n"/>
      <c r="B18" s="6" t="n"/>
      <c r="C18" s="5" t="n"/>
      <c r="D18" s="7" t="n"/>
      <c r="E18" s="7" t="n"/>
      <c r="F18" s="7">
        <f>IF(AND(ISNUMBER(D18),ISNUMBER(E18)),D18*E18,"")</f>
        <v/>
      </c>
      <c r="G18" s="7">
        <f>IF(F18="","",IF(F18&gt;=15,"High",IF(F18&gt;=8,"Medium","Low")))</f>
        <v/>
      </c>
      <c r="H18" s="5" t="n"/>
      <c r="I18" s="6" t="n"/>
      <c r="J18" s="8" t="n"/>
      <c r="K18" s="5" t="n"/>
    </row>
    <row r="19">
      <c r="A19" s="5" t="n"/>
      <c r="B19" s="6" t="n"/>
      <c r="C19" s="5" t="n"/>
      <c r="D19" s="7" t="n"/>
      <c r="E19" s="7" t="n"/>
      <c r="F19" s="7">
        <f>IF(AND(ISNUMBER(D19),ISNUMBER(E19)),D19*E19,"")</f>
        <v/>
      </c>
      <c r="G19" s="7">
        <f>IF(F19="","",IF(F19&gt;=15,"High",IF(F19&gt;=8,"Medium","Low")))</f>
        <v/>
      </c>
      <c r="H19" s="5" t="n"/>
      <c r="I19" s="6" t="n"/>
      <c r="J19" s="8" t="n"/>
      <c r="K19" s="5" t="n"/>
    </row>
    <row r="20">
      <c r="A20" s="5" t="n"/>
      <c r="B20" s="6" t="n"/>
      <c r="C20" s="5" t="n"/>
      <c r="D20" s="7" t="n"/>
      <c r="E20" s="7" t="n"/>
      <c r="F20" s="7">
        <f>IF(AND(ISNUMBER(D20),ISNUMBER(E20)),D20*E20,"")</f>
        <v/>
      </c>
      <c r="G20" s="7">
        <f>IF(F20="","",IF(F20&gt;=15,"High",IF(F20&gt;=8,"Medium","Low")))</f>
        <v/>
      </c>
      <c r="H20" s="5" t="n"/>
      <c r="I20" s="6" t="n"/>
      <c r="J20" s="8" t="n"/>
      <c r="K20" s="5" t="n"/>
    </row>
    <row r="21">
      <c r="A21" s="5" t="n"/>
      <c r="B21" s="6" t="n"/>
      <c r="C21" s="5" t="n"/>
      <c r="D21" s="7" t="n"/>
      <c r="E21" s="7" t="n"/>
      <c r="F21" s="7">
        <f>IF(AND(ISNUMBER(D21),ISNUMBER(E21)),D21*E21,"")</f>
        <v/>
      </c>
      <c r="G21" s="7">
        <f>IF(F21="","",IF(F21&gt;=15,"High",IF(F21&gt;=8,"Medium","Low")))</f>
        <v/>
      </c>
      <c r="H21" s="5" t="n"/>
      <c r="I21" s="6" t="n"/>
      <c r="J21" s="8" t="n"/>
      <c r="K21" s="5" t="n"/>
    </row>
    <row r="22">
      <c r="A22" s="5" t="n"/>
      <c r="B22" s="6" t="n"/>
      <c r="C22" s="5" t="n"/>
      <c r="D22" s="7" t="n"/>
      <c r="E22" s="7" t="n"/>
      <c r="F22" s="7">
        <f>IF(AND(ISNUMBER(D22),ISNUMBER(E22)),D22*E22,"")</f>
        <v/>
      </c>
      <c r="G22" s="7">
        <f>IF(F22="","",IF(F22&gt;=15,"High",IF(F22&gt;=8,"Medium","Low")))</f>
        <v/>
      </c>
      <c r="H22" s="5" t="n"/>
      <c r="I22" s="6" t="n"/>
      <c r="J22" s="8" t="n"/>
      <c r="K22" s="5" t="n"/>
    </row>
    <row r="23">
      <c r="A23" s="5" t="n"/>
      <c r="B23" s="6" t="n"/>
      <c r="C23" s="5" t="n"/>
      <c r="D23" s="7" t="n"/>
      <c r="E23" s="7" t="n"/>
      <c r="F23" s="7">
        <f>IF(AND(ISNUMBER(D23),ISNUMBER(E23)),D23*E23,"")</f>
        <v/>
      </c>
      <c r="G23" s="7">
        <f>IF(F23="","",IF(F23&gt;=15,"High",IF(F23&gt;=8,"Medium","Low")))</f>
        <v/>
      </c>
      <c r="H23" s="5" t="n"/>
      <c r="I23" s="6" t="n"/>
      <c r="J23" s="8" t="n"/>
      <c r="K23" s="5" t="n"/>
    </row>
    <row r="24">
      <c r="A24" s="5" t="n"/>
      <c r="B24" s="6" t="n"/>
      <c r="C24" s="5" t="n"/>
      <c r="D24" s="7" t="n"/>
      <c r="E24" s="7" t="n"/>
      <c r="F24" s="7">
        <f>IF(AND(ISNUMBER(D24),ISNUMBER(E24)),D24*E24,"")</f>
        <v/>
      </c>
      <c r="G24" s="7">
        <f>IF(F24="","",IF(F24&gt;=15,"High",IF(F24&gt;=8,"Medium","Low")))</f>
        <v/>
      </c>
      <c r="H24" s="5" t="n"/>
      <c r="I24" s="6" t="n"/>
      <c r="J24" s="8" t="n"/>
      <c r="K24" s="5" t="n"/>
    </row>
    <row r="25">
      <c r="A25" s="5" t="n"/>
      <c r="B25" s="6" t="n"/>
      <c r="C25" s="5" t="n"/>
      <c r="D25" s="7" t="n"/>
      <c r="E25" s="7" t="n"/>
      <c r="F25" s="7">
        <f>IF(AND(ISNUMBER(D25),ISNUMBER(E25)),D25*E25,"")</f>
        <v/>
      </c>
      <c r="G25" s="7">
        <f>IF(F25="","",IF(F25&gt;=15,"High",IF(F25&gt;=8,"Medium","Low")))</f>
        <v/>
      </c>
      <c r="H25" s="5" t="n"/>
      <c r="I25" s="6" t="n"/>
      <c r="J25" s="8" t="n"/>
      <c r="K25" s="5" t="n"/>
    </row>
    <row r="26">
      <c r="A26" s="5" t="n"/>
      <c r="B26" s="6" t="n"/>
      <c r="C26" s="5" t="n"/>
      <c r="D26" s="7" t="n"/>
      <c r="E26" s="7" t="n"/>
      <c r="F26" s="7">
        <f>IF(AND(ISNUMBER(D26),ISNUMBER(E26)),D26*E26,"")</f>
        <v/>
      </c>
      <c r="G26" s="7">
        <f>IF(F26="","",IF(F26&gt;=15,"High",IF(F26&gt;=8,"Medium","Low")))</f>
        <v/>
      </c>
      <c r="H26" s="5" t="n"/>
      <c r="I26" s="6" t="n"/>
      <c r="J26" s="8" t="n"/>
      <c r="K26" s="5" t="n"/>
    </row>
    <row r="27">
      <c r="A27" s="5" t="n"/>
      <c r="B27" s="6" t="n"/>
      <c r="C27" s="5" t="n"/>
      <c r="D27" s="7" t="n"/>
      <c r="E27" s="7" t="n"/>
      <c r="F27" s="7">
        <f>IF(AND(ISNUMBER(D27),ISNUMBER(E27)),D27*E27,"")</f>
        <v/>
      </c>
      <c r="G27" s="7">
        <f>IF(F27="","",IF(F27&gt;=15,"High",IF(F27&gt;=8,"Medium","Low")))</f>
        <v/>
      </c>
      <c r="H27" s="5" t="n"/>
      <c r="I27" s="6" t="n"/>
      <c r="J27" s="8" t="n"/>
      <c r="K27" s="5" t="n"/>
    </row>
    <row r="28">
      <c r="A28" s="5" t="n"/>
      <c r="B28" s="6" t="n"/>
      <c r="C28" s="5" t="n"/>
      <c r="D28" s="7" t="n"/>
      <c r="E28" s="7" t="n"/>
      <c r="F28" s="7">
        <f>IF(AND(ISNUMBER(D28),ISNUMBER(E28)),D28*E28,"")</f>
        <v/>
      </c>
      <c r="G28" s="7">
        <f>IF(F28="","",IF(F28&gt;=15,"High",IF(F28&gt;=8,"Medium","Low")))</f>
        <v/>
      </c>
      <c r="H28" s="5" t="n"/>
      <c r="I28" s="6" t="n"/>
      <c r="J28" s="8" t="n"/>
      <c r="K28" s="5" t="n"/>
    </row>
    <row r="29">
      <c r="A29" s="5" t="n"/>
      <c r="B29" s="6" t="n"/>
      <c r="C29" s="5" t="n"/>
      <c r="D29" s="7" t="n"/>
      <c r="E29" s="7" t="n"/>
      <c r="F29" s="7">
        <f>IF(AND(ISNUMBER(D29),ISNUMBER(E29)),D29*E29,"")</f>
        <v/>
      </c>
      <c r="G29" s="7">
        <f>IF(F29="","",IF(F29&gt;=15,"High",IF(F29&gt;=8,"Medium","Low")))</f>
        <v/>
      </c>
      <c r="H29" s="5" t="n"/>
      <c r="I29" s="6" t="n"/>
      <c r="J29" s="8" t="n"/>
      <c r="K29" s="5" t="n"/>
    </row>
    <row r="30">
      <c r="A30" s="5" t="n"/>
      <c r="B30" s="6" t="n"/>
      <c r="C30" s="5" t="n"/>
      <c r="D30" s="7" t="n"/>
      <c r="E30" s="7" t="n"/>
      <c r="F30" s="7">
        <f>IF(AND(ISNUMBER(D30),ISNUMBER(E30)),D30*E30,"")</f>
        <v/>
      </c>
      <c r="G30" s="7">
        <f>IF(F30="","",IF(F30&gt;=15,"High",IF(F30&gt;=8,"Medium","Low")))</f>
        <v/>
      </c>
      <c r="H30" s="5" t="n"/>
      <c r="I30" s="6" t="n"/>
      <c r="J30" s="8" t="n"/>
      <c r="K30" s="5" t="n"/>
    </row>
    <row r="31">
      <c r="A31" s="5" t="n"/>
      <c r="B31" s="6" t="n"/>
      <c r="C31" s="5" t="n"/>
      <c r="D31" s="7" t="n"/>
      <c r="E31" s="7" t="n"/>
      <c r="F31" s="7">
        <f>IF(AND(ISNUMBER(D31),ISNUMBER(E31)),D31*E31,"")</f>
        <v/>
      </c>
      <c r="G31" s="7">
        <f>IF(F31="","",IF(F31&gt;=15,"High",IF(F31&gt;=8,"Medium","Low")))</f>
        <v/>
      </c>
      <c r="H31" s="5" t="n"/>
      <c r="I31" s="6" t="n"/>
      <c r="J31" s="8" t="n"/>
      <c r="K31" s="5" t="n"/>
    </row>
    <row r="32">
      <c r="A32" s="5" t="n"/>
      <c r="B32" s="6" t="n"/>
      <c r="C32" s="5" t="n"/>
      <c r="D32" s="7" t="n"/>
      <c r="E32" s="7" t="n"/>
      <c r="F32" s="7">
        <f>IF(AND(ISNUMBER(D32),ISNUMBER(E32)),D32*E32,"")</f>
        <v/>
      </c>
      <c r="G32" s="7">
        <f>IF(F32="","",IF(F32&gt;=15,"High",IF(F32&gt;=8,"Medium","Low")))</f>
        <v/>
      </c>
      <c r="H32" s="5" t="n"/>
      <c r="I32" s="6" t="n"/>
      <c r="J32" s="8" t="n"/>
      <c r="K32" s="5" t="n"/>
    </row>
    <row r="33">
      <c r="A33" s="5" t="n"/>
      <c r="B33" s="6" t="n"/>
      <c r="C33" s="5" t="n"/>
      <c r="D33" s="7" t="n"/>
      <c r="E33" s="7" t="n"/>
      <c r="F33" s="7">
        <f>IF(AND(ISNUMBER(D33),ISNUMBER(E33)),D33*E33,"")</f>
        <v/>
      </c>
      <c r="G33" s="7">
        <f>IF(F33="","",IF(F33&gt;=15,"High",IF(F33&gt;=8,"Medium","Low")))</f>
        <v/>
      </c>
      <c r="H33" s="5" t="n"/>
      <c r="I33" s="6" t="n"/>
      <c r="J33" s="8" t="n"/>
      <c r="K33" s="5" t="n"/>
    </row>
    <row r="34">
      <c r="A34" s="5" t="n"/>
      <c r="B34" s="6" t="n"/>
      <c r="C34" s="5" t="n"/>
      <c r="D34" s="7" t="n"/>
      <c r="E34" s="7" t="n"/>
      <c r="F34" s="7">
        <f>IF(AND(ISNUMBER(D34),ISNUMBER(E34)),D34*E34,"")</f>
        <v/>
      </c>
      <c r="G34" s="7">
        <f>IF(F34="","",IF(F34&gt;=15,"High",IF(F34&gt;=8,"Medium","Low")))</f>
        <v/>
      </c>
      <c r="H34" s="5" t="n"/>
      <c r="I34" s="6" t="n"/>
      <c r="J34" s="8" t="n"/>
      <c r="K34" s="5" t="n"/>
    </row>
    <row r="35">
      <c r="A35" s="5" t="n"/>
      <c r="B35" s="6" t="n"/>
      <c r="C35" s="5" t="n"/>
      <c r="D35" s="7" t="n"/>
      <c r="E35" s="7" t="n"/>
      <c r="F35" s="7">
        <f>IF(AND(ISNUMBER(D35),ISNUMBER(E35)),D35*E35,"")</f>
        <v/>
      </c>
      <c r="G35" s="7">
        <f>IF(F35="","",IF(F35&gt;=15,"High",IF(F35&gt;=8,"Medium","Low")))</f>
        <v/>
      </c>
      <c r="H35" s="5" t="n"/>
      <c r="I35" s="6" t="n"/>
      <c r="J35" s="8" t="n"/>
      <c r="K35" s="5" t="n"/>
    </row>
  </sheetData>
  <mergeCells count="1">
    <mergeCell ref="A1:K1"/>
  </mergeCells>
  <conditionalFormatting sqref="G6:G35">
    <cfRule type="cellIs" priority="1" operator="equal" dxfId="0">
      <formula>"High"</formula>
    </cfRule>
    <cfRule type="cellIs" priority="2" operator="equal" dxfId="1">
      <formula>"Medium"</formula>
    </cfRule>
    <cfRule type="cellIs" priority="3" operator="equal" dxfId="2">
      <formula>"Low"</formula>
    </cfRule>
  </conditionalFormatting>
  <dataValidations count="3">
    <dataValidation sqref="D6 D7 D8 D9 D10 D11 D12 D13 D14 D15 D16 D17 D18 D19 D20 D21 D22 D23 D24 D25 D26 D27 D28 D29 D30 D31 D32 D33 D34 D35 E6 E7 E8 E9 E10 E11 E12 E13 E14 E15 E16 E17 E18 E19 E20 E21 E22 E23 E24 E25 E26 E27 E28 E29 E30 E31 E32 E33 E34 E35" showDropDown="0" showInputMessage="0" showErrorMessage="1" allowBlank="1" errorTitle="Check the value" error="Enter a whole number from 1 to 5." type="whole" errorStyle="stop" operator="between">
      <formula1>1</formula1>
      <formula2>5</formula2>
    </dataValidation>
    <dataValidation sqref="C6 C7 C8 C9 C10 C11 C12 C13 C14 C15 C16 C17 C18 C19 C20 C21 C22 C23 C24 C25 C26 C27 C28 C29 C30 C31 C32 C33 C34 C35" showDropDown="0" showInputMessage="0" showErrorMessage="1" allowBlank="1" errorTitle="Check the value" error="This category is not in the list. Keep it?" type="list" errorStyle="warning">
      <formula1>"Schedule,Budget,Scope,Technical,People,Supplier"</formula1>
    </dataValidation>
    <dataValidation sqref="K6 K7 K8 K9 K10 K11 K12 K13 K14 K15 K16 K17 K18 K19 K20 K21 K22 K23 K24 K25 K26 K27 K28 K29 K30 K31 K32 K33 K34 K35" showDropDown="0" showInputMessage="0" showErrorMessage="1" allowBlank="1" errorTitle="Check the value" error="Pick a value from the list." type="list" errorStyle="stop">
      <formula1>"Open,Monitored,Closed"</formula1>
    </dataValidation>
  </dataValidations>
  <hyperlinks>
    <hyperlink xmlns:r="http://schemas.openxmlformats.org/officeDocument/2006/relationships" ref="A1"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8"/>
  <sheetViews>
    <sheetView workbookViewId="0">
      <selection activeCell="A1" sqref="A1"/>
    </sheetView>
  </sheetViews>
  <sheetFormatPr baseColWidth="8" defaultRowHeight="15"/>
  <cols>
    <col width="26" customWidth="1" min="1" max="1"/>
    <col width="9" customWidth="1" min="2" max="2"/>
    <col width="9" customWidth="1" min="3" max="3"/>
    <col width="9" customWidth="1" min="4" max="4"/>
    <col width="9" customWidth="1" min="5" max="5"/>
    <col width="9" customWidth="1" min="6" max="6"/>
  </cols>
  <sheetData>
    <row r="1">
      <c r="A1" s="9" t="inlineStr">
        <is>
          <t>Number of risks in the cell</t>
        </is>
      </c>
    </row>
    <row r="3">
      <c r="A3" s="10" t="inlineStr">
        <is>
          <t>Probability ↓ / Impact →</t>
        </is>
      </c>
      <c r="B3" s="11" t="n">
        <v>1</v>
      </c>
      <c r="C3" s="11" t="n">
        <v>2</v>
      </c>
      <c r="D3" s="11" t="n">
        <v>3</v>
      </c>
      <c r="E3" s="11" t="n">
        <v>4</v>
      </c>
      <c r="F3" s="11" t="n">
        <v>5</v>
      </c>
    </row>
    <row r="4" ht="34" customHeight="1">
      <c r="A4" s="11" t="n">
        <v>5</v>
      </c>
      <c r="B4" s="12">
        <f>COUNTIFS('Register'!$D:$D,5,'Register'!$E:$E,1,'Register'!$K:$K,"&lt;&gt;Closed")</f>
        <v/>
      </c>
      <c r="C4" s="13">
        <f>COUNTIFS('Register'!$D:$D,5,'Register'!$E:$E,2,'Register'!$K:$K,"&lt;&gt;Closed")</f>
        <v/>
      </c>
      <c r="D4" s="14">
        <f>COUNTIFS('Register'!$D:$D,5,'Register'!$E:$E,3,'Register'!$K:$K,"&lt;&gt;Closed")</f>
        <v/>
      </c>
      <c r="E4" s="14">
        <f>COUNTIFS('Register'!$D:$D,5,'Register'!$E:$E,4,'Register'!$K:$K,"&lt;&gt;Closed")</f>
        <v/>
      </c>
      <c r="F4" s="14">
        <f>COUNTIFS('Register'!$D:$D,5,'Register'!$E:$E,5,'Register'!$K:$K,"&lt;&gt;Closed")</f>
        <v/>
      </c>
    </row>
    <row r="5" ht="34" customHeight="1">
      <c r="A5" s="11" t="n">
        <v>4</v>
      </c>
      <c r="B5" s="12">
        <f>COUNTIFS('Register'!$D:$D,4,'Register'!$E:$E,1,'Register'!$K:$K,"&lt;&gt;Closed")</f>
        <v/>
      </c>
      <c r="C5" s="13">
        <f>COUNTIFS('Register'!$D:$D,4,'Register'!$E:$E,2,'Register'!$K:$K,"&lt;&gt;Closed")</f>
        <v/>
      </c>
      <c r="D5" s="13">
        <f>COUNTIFS('Register'!$D:$D,4,'Register'!$E:$E,3,'Register'!$K:$K,"&lt;&gt;Closed")</f>
        <v/>
      </c>
      <c r="E5" s="14">
        <f>COUNTIFS('Register'!$D:$D,4,'Register'!$E:$E,4,'Register'!$K:$K,"&lt;&gt;Closed")</f>
        <v/>
      </c>
      <c r="F5" s="14">
        <f>COUNTIFS('Register'!$D:$D,4,'Register'!$E:$E,5,'Register'!$K:$K,"&lt;&gt;Closed")</f>
        <v/>
      </c>
    </row>
    <row r="6" ht="34" customHeight="1">
      <c r="A6" s="11" t="n">
        <v>3</v>
      </c>
      <c r="B6" s="12">
        <f>COUNTIFS('Register'!$D:$D,3,'Register'!$E:$E,1,'Register'!$K:$K,"&lt;&gt;Closed")</f>
        <v/>
      </c>
      <c r="C6" s="12">
        <f>COUNTIFS('Register'!$D:$D,3,'Register'!$E:$E,2,'Register'!$K:$K,"&lt;&gt;Closed")</f>
        <v/>
      </c>
      <c r="D6" s="13">
        <f>COUNTIFS('Register'!$D:$D,3,'Register'!$E:$E,3,'Register'!$K:$K,"&lt;&gt;Closed")</f>
        <v/>
      </c>
      <c r="E6" s="13">
        <f>COUNTIFS('Register'!$D:$D,3,'Register'!$E:$E,4,'Register'!$K:$K,"&lt;&gt;Closed")</f>
        <v/>
      </c>
      <c r="F6" s="14">
        <f>COUNTIFS('Register'!$D:$D,3,'Register'!$E:$E,5,'Register'!$K:$K,"&lt;&gt;Closed")</f>
        <v/>
      </c>
    </row>
    <row r="7" ht="34" customHeight="1">
      <c r="A7" s="11" t="n">
        <v>2</v>
      </c>
      <c r="B7" s="12">
        <f>COUNTIFS('Register'!$D:$D,2,'Register'!$E:$E,1,'Register'!$K:$K,"&lt;&gt;Closed")</f>
        <v/>
      </c>
      <c r="C7" s="12">
        <f>COUNTIFS('Register'!$D:$D,2,'Register'!$E:$E,2,'Register'!$K:$K,"&lt;&gt;Closed")</f>
        <v/>
      </c>
      <c r="D7" s="12">
        <f>COUNTIFS('Register'!$D:$D,2,'Register'!$E:$E,3,'Register'!$K:$K,"&lt;&gt;Closed")</f>
        <v/>
      </c>
      <c r="E7" s="13">
        <f>COUNTIFS('Register'!$D:$D,2,'Register'!$E:$E,4,'Register'!$K:$K,"&lt;&gt;Closed")</f>
        <v/>
      </c>
      <c r="F7" s="13">
        <f>COUNTIFS('Register'!$D:$D,2,'Register'!$E:$E,5,'Register'!$K:$K,"&lt;&gt;Closed")</f>
        <v/>
      </c>
    </row>
    <row r="8" ht="34" customHeight="1">
      <c r="A8" s="11" t="n">
        <v>1</v>
      </c>
      <c r="B8" s="12">
        <f>COUNTIFS('Register'!$D:$D,1,'Register'!$E:$E,1,'Register'!$K:$K,"&lt;&gt;Closed")</f>
        <v/>
      </c>
      <c r="C8" s="12">
        <f>COUNTIFS('Register'!$D:$D,1,'Register'!$E:$E,2,'Register'!$K:$K,"&lt;&gt;Closed")</f>
        <v/>
      </c>
      <c r="D8" s="12">
        <f>COUNTIFS('Register'!$D:$D,1,'Register'!$E:$E,3,'Register'!$K:$K,"&lt;&gt;Closed")</f>
        <v/>
      </c>
      <c r="E8" s="12">
        <f>COUNTIFS('Register'!$D:$D,1,'Register'!$E:$E,4,'Register'!$K:$K,"&lt;&gt;Closed")</f>
        <v/>
      </c>
      <c r="F8" s="12">
        <f>COUNTIFS('Register'!$D:$D,1,'Register'!$E:$E,5,'Register'!$K:$K,"&lt;&gt;Closed")</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Syntra · syntra.tymko.tech</dc:creator>
  <dc:title xmlns:dc="http://purl.org/dc/elements/1.1/">Project risk register</dc:title>
  <dcterms:created xmlns:dcterms="http://purl.org/dc/terms/" xmlns:xsi="http://www.w3.org/2001/XMLSchema-instance" xsi:type="dcterms:W3CDTF">2026-10-15T05:16:29Z</dcterms:created>
  <dcterms:modified xmlns:dcterms="http://purl.org/dc/terms/" xmlns:xsi="http://www.w3.org/2001/XMLSchema-instance" xsi:type="dcterms:W3CDTF">2026-10-15T05:16:29Z</dcterms:modified>
</cp:coreProperties>
</file>